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115" windowHeight="77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comments1.xml><?xml version="1.0" encoding="utf-8"?>
<comments xmlns="http://schemas.openxmlformats.org/spreadsheetml/2006/main">
  <authors>
    <author>Gianmarco</author>
    <author>Gianmarco Marinai</author>
  </authors>
  <commentList>
    <comment ref="G7" authorId="0">
      <text>
        <r>
          <rPr>
            <b/>
            <sz val="9"/>
            <rFont val="Tahoma"/>
            <family val="2"/>
          </rPr>
          <t>inserire il prezzo di aggiudicazione o di assegnazione.
Se l'esecuzione termina anticipatamente, inserire il prezzo base dell'ultima vendita o, in mancanza, il valore di stima.</t>
        </r>
      </text>
    </comment>
    <comment ref="G24" authorId="0">
      <text>
        <r>
          <rPr>
            <b/>
            <sz val="9"/>
            <rFont val="Tahoma"/>
            <family val="2"/>
          </rPr>
          <t>inserire le spese vive a carico della procedura (comprese quelle per la cancellazione delle iscrizioni e trascrizioni)</t>
        </r>
      </text>
    </comment>
    <comment ref="G31" authorId="0">
      <text>
        <r>
          <rPr>
            <b/>
            <sz val="9"/>
            <rFont val="Tahoma"/>
            <family val="2"/>
          </rPr>
          <t>inserire le spese vive a carico dell'aggiudicatario</t>
        </r>
        <r>
          <rPr>
            <sz val="9"/>
            <rFont val="Tahoma"/>
            <family val="2"/>
          </rPr>
          <t xml:space="preserve">
(formalità di registrazione, trascrizione e voltura catastale)</t>
        </r>
      </text>
    </comment>
    <comment ref="G14" authorId="1">
      <text>
        <r>
          <rPr>
            <b/>
            <sz val="9"/>
            <rFont val="Tahoma"/>
            <family val="0"/>
          </rPr>
          <t>riempire (solo in casi del tutto eccezionali e con specifica motivazione) inserendo:</t>
        </r>
        <r>
          <rPr>
            <sz val="9"/>
            <rFont val="Tahoma"/>
            <family val="0"/>
          </rPr>
          <t xml:space="preserve">
- per diminuzione: da 0 a -60
- per aumento: da 0 a 60</t>
        </r>
      </text>
    </comment>
  </commentList>
</comments>
</file>

<file path=xl/sharedStrings.xml><?xml version="1.0" encoding="utf-8"?>
<sst xmlns="http://schemas.openxmlformats.org/spreadsheetml/2006/main" count="31" uniqueCount="20">
  <si>
    <t>Attività fino all'avviso di vendita</t>
  </si>
  <si>
    <t>Attività tra avviso e aggiudicazione</t>
  </si>
  <si>
    <t>Totale compenso</t>
  </si>
  <si>
    <t>Spese generali</t>
  </si>
  <si>
    <t>Totale compenso a carico dell'aggiudicatario</t>
  </si>
  <si>
    <t>Totale compenso a carico della procedura</t>
  </si>
  <si>
    <t>CAP 4% (inserire SI o NO):</t>
  </si>
  <si>
    <t>SI</t>
  </si>
  <si>
    <t>IVA</t>
  </si>
  <si>
    <t>Spese vive</t>
  </si>
  <si>
    <t>Totale</t>
  </si>
  <si>
    <t>Eventuale aumento o diminuzione percentuale</t>
  </si>
  <si>
    <t>Riempire le caselle in giallo</t>
  </si>
  <si>
    <t>Calcolo compenso delegato alla vendita per ciascun lotto</t>
  </si>
  <si>
    <t>(DM 15.10.2015 n. 227)</t>
  </si>
  <si>
    <t>Numero lotti oggetto dell'esecuzione:</t>
  </si>
  <si>
    <t>Prezzo di aggiudicazione (o di assegnazione):</t>
  </si>
  <si>
    <t>Dati da inserire nel fac-simile di liquidazione</t>
  </si>
  <si>
    <t>Fase di trasferimento della proprietà</t>
  </si>
  <si>
    <t>Fase di distribuzione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</si>
</sst>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1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b/>
      <sz val="11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6"/>
      <color indexed="10"/>
      <name val="Calibri"/>
      <family val="2"/>
    </font>
    <font>
      <b/>
      <sz val="12"/>
      <color indexed="8"/>
      <name val="Calibri"/>
      <family val="2"/>
    </font>
    <font>
      <b/>
      <sz val="12"/>
      <color indexed="10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FF00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  <font>
      <b/>
      <sz val="16"/>
      <color rgb="FFFF0000"/>
      <name val="Calibri"/>
      <family val="2"/>
    </font>
    <font>
      <b/>
      <sz val="12"/>
      <color theme="1"/>
      <name val="Calibri"/>
      <family val="2"/>
    </font>
    <font>
      <b/>
      <sz val="12"/>
      <color rgb="FFFF0000"/>
      <name val="Calibri"/>
      <family val="2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4" fontId="0" fillId="0" borderId="0" xfId="0" applyNumberFormat="1" applyAlignment="1">
      <alignment/>
    </xf>
    <xf numFmtId="4" fontId="43" fillId="0" borderId="10" xfId="0" applyNumberFormat="1" applyFont="1" applyBorder="1" applyAlignment="1">
      <alignment/>
    </xf>
    <xf numFmtId="4" fontId="43" fillId="0" borderId="11" xfId="0" applyNumberFormat="1" applyFont="1" applyBorder="1" applyAlignment="1">
      <alignment/>
    </xf>
    <xf numFmtId="4" fontId="43" fillId="0" borderId="12" xfId="0" applyNumberFormat="1" applyFont="1" applyBorder="1" applyAlignment="1">
      <alignment/>
    </xf>
    <xf numFmtId="0" fontId="44" fillId="0" borderId="0" xfId="0" applyFont="1" applyAlignment="1">
      <alignment/>
    </xf>
    <xf numFmtId="0" fontId="39" fillId="0" borderId="0" xfId="0" applyFont="1" applyAlignment="1">
      <alignment/>
    </xf>
    <xf numFmtId="0" fontId="33" fillId="0" borderId="0" xfId="0" applyFont="1" applyAlignment="1">
      <alignment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4" fillId="33" borderId="13" xfId="0" applyFont="1" applyFill="1" applyBorder="1" applyAlignment="1" applyProtection="1">
      <alignment/>
      <protection locked="0"/>
    </xf>
    <xf numFmtId="0" fontId="44" fillId="33" borderId="13" xfId="0" applyFont="1" applyFill="1" applyBorder="1" applyAlignment="1" applyProtection="1">
      <alignment horizontal="center"/>
      <protection locked="0"/>
    </xf>
    <xf numFmtId="4" fontId="44" fillId="33" borderId="13" xfId="0" applyNumberFormat="1" applyFont="1" applyFill="1" applyBorder="1" applyAlignment="1" applyProtection="1">
      <alignment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133350</xdr:colOff>
      <xdr:row>19</xdr:row>
      <xdr:rowOff>9525</xdr:rowOff>
    </xdr:from>
    <xdr:to>
      <xdr:col>7</xdr:col>
      <xdr:colOff>542925</xdr:colOff>
      <xdr:row>31</xdr:row>
      <xdr:rowOff>257175</xdr:rowOff>
    </xdr:to>
    <xdr:sp>
      <xdr:nvSpPr>
        <xdr:cNvPr id="1" name="Parentesi graffa chiusa 1"/>
        <xdr:cNvSpPr>
          <a:spLocks/>
        </xdr:cNvSpPr>
      </xdr:nvSpPr>
      <xdr:spPr>
        <a:xfrm>
          <a:off x="5133975" y="4371975"/>
          <a:ext cx="409575" cy="3467100"/>
        </a:xfrm>
        <a:prstGeom prst="rightBrace">
          <a:avLst/>
        </a:prstGeom>
        <a:noFill/>
        <a:ln w="25400" cmpd="sng">
          <a:solidFill>
            <a:srgbClr val="C0504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3"/>
  <sheetViews>
    <sheetView tabSelected="1" zoomScalePageLayoutView="0" workbookViewId="0" topLeftCell="A1">
      <selection activeCell="G9" sqref="G9"/>
    </sheetView>
  </sheetViews>
  <sheetFormatPr defaultColWidth="9.140625" defaultRowHeight="15"/>
  <cols>
    <col min="5" max="5" width="10.28125" style="0" customWidth="1"/>
    <col min="6" max="6" width="9.28125" style="0" customWidth="1"/>
    <col min="7" max="7" width="18.8515625" style="0" customWidth="1"/>
  </cols>
  <sheetData>
    <row r="1" spans="1:8" ht="21">
      <c r="A1" s="10" t="s">
        <v>13</v>
      </c>
      <c r="B1" s="10"/>
      <c r="C1" s="10"/>
      <c r="D1" s="10"/>
      <c r="E1" s="10"/>
      <c r="F1" s="10"/>
      <c r="G1" s="10"/>
      <c r="H1" s="10"/>
    </row>
    <row r="2" spans="1:8" ht="15.75">
      <c r="A2" s="12" t="s">
        <v>14</v>
      </c>
      <c r="B2" s="12"/>
      <c r="C2" s="12"/>
      <c r="D2" s="12"/>
      <c r="E2" s="12"/>
      <c r="F2" s="12"/>
      <c r="G2" s="12"/>
      <c r="H2" s="12"/>
    </row>
    <row r="3" spans="1:8" ht="15.75">
      <c r="A3" s="11" t="s">
        <v>12</v>
      </c>
      <c r="B3" s="11"/>
      <c r="C3" s="11"/>
      <c r="D3" s="11"/>
      <c r="E3" s="11"/>
      <c r="F3" s="11"/>
      <c r="G3" s="11"/>
      <c r="H3" s="11"/>
    </row>
    <row r="4" ht="15.75" thickBot="1"/>
    <row r="5" spans="1:7" ht="21.75" thickBot="1">
      <c r="A5" s="8" t="s">
        <v>15</v>
      </c>
      <c r="G5" s="13">
        <v>1</v>
      </c>
    </row>
    <row r="6" ht="15.75" thickBot="1"/>
    <row r="7" spans="1:7" s="8" customFormat="1" ht="21.75" thickBot="1">
      <c r="A7" s="8" t="s">
        <v>16</v>
      </c>
      <c r="G7" s="13"/>
    </row>
    <row r="8" ht="15.75" thickBot="1"/>
    <row r="9" spans="1:10" ht="21.75" thickBot="1">
      <c r="A9" t="s">
        <v>0</v>
      </c>
      <c r="F9" s="14" t="s">
        <v>7</v>
      </c>
      <c r="G9">
        <f>IF(F9&lt;&gt;"SI",0,IF($G$5="","",IF($G$5=1,H9,H9*0.75)))</f>
      </c>
      <c r="H9" s="1">
        <f>IF($G$7="","",IF($G$7&lt;=100000,1000,IF($G$7&lt;=500000,1500,2000)))</f>
      </c>
      <c r="J9" s="1">
        <f>IF(G7="","",G9*G14%)</f>
      </c>
    </row>
    <row r="10" spans="1:10" ht="21.75" thickBot="1">
      <c r="A10" t="s">
        <v>1</v>
      </c>
      <c r="F10" s="14" t="s">
        <v>7</v>
      </c>
      <c r="G10">
        <f>IF(F10&lt;&gt;"SI",0,IF($G$5="","",IF($G$5=1,H10,H10*0.75)))</f>
      </c>
      <c r="H10" s="1">
        <f>IF($G$7="","",IF($G$7&lt;=100000,1000,IF($G$7&lt;=500000,1500,2000)))</f>
      </c>
      <c r="J10" s="1">
        <f>IF(G7="","",G10*G14%)</f>
      </c>
    </row>
    <row r="11" spans="1:10" ht="21.75" thickBot="1">
      <c r="A11" t="s">
        <v>18</v>
      </c>
      <c r="F11" s="14" t="s">
        <v>7</v>
      </c>
      <c r="G11">
        <f>IF(F11&lt;&gt;"SI",0,IF($G$5="","",IF($G$5=1,H11,H11*0.75)))</f>
      </c>
      <c r="H11" s="1">
        <f>IF($G$7="","",IF($G$7&lt;=100000,1000,IF($G$7&lt;=500000,1500,2000)))</f>
      </c>
      <c r="J11" s="1">
        <f>IF(G7="","",G11*G14%)</f>
      </c>
    </row>
    <row r="12" spans="1:10" ht="21.75" thickBot="1">
      <c r="A12" t="s">
        <v>19</v>
      </c>
      <c r="F12" s="14" t="s">
        <v>7</v>
      </c>
      <c r="G12">
        <f>IF(F12&lt;&gt;"SI",0,IF($G$5="","",IF($G$5=1,H12,H12*0.75)))</f>
      </c>
      <c r="H12" s="1">
        <f>IF($G$7="","",IF($G$7&lt;=100000,1000,IF($G$7&lt;=500000,1500,2000)))</f>
      </c>
      <c r="J12" s="1">
        <f>IF(G7="","",G12*G14%)</f>
      </c>
    </row>
    <row r="13" ht="15.75" thickBot="1"/>
    <row r="14" spans="1:8" ht="21.75" thickBot="1">
      <c r="A14" s="8" t="s">
        <v>11</v>
      </c>
      <c r="G14" s="13"/>
      <c r="H14" s="1">
        <f>IF(G7="","",SUM(G9:G12)*G14%)</f>
      </c>
    </row>
    <row r="16" spans="1:7" ht="15">
      <c r="A16" t="s">
        <v>2</v>
      </c>
      <c r="G16">
        <f>IF(G7="","",IF(SUM(G9:G12)+H14+(SUM(G9:G12)+H14)*10%&gt;(G7*40%),G7*40%,SUM(G9:G12)+H14))</f>
      </c>
    </row>
    <row r="17" spans="1:7" ht="15">
      <c r="A17" t="s">
        <v>3</v>
      </c>
      <c r="G17">
        <f>IF(G7="","",G16*10%)</f>
      </c>
    </row>
    <row r="19" ht="15.75" thickBot="1"/>
    <row r="20" spans="1:7" ht="21">
      <c r="A20" s="7" t="s">
        <v>5</v>
      </c>
      <c r="B20" s="2"/>
      <c r="C20" s="2"/>
      <c r="D20" s="2"/>
      <c r="E20" s="2"/>
      <c r="F20" s="2"/>
      <c r="G20" s="4">
        <f>IF(G7="","",(G9+J9+G10+J10+G11/2+J11/2+G12+J12))</f>
      </c>
    </row>
    <row r="21" spans="1:7" ht="21.75" thickBot="1">
      <c r="A21" s="2" t="s">
        <v>3</v>
      </c>
      <c r="B21" s="2"/>
      <c r="C21" s="2"/>
      <c r="D21" s="2"/>
      <c r="E21" s="2"/>
      <c r="F21" s="2"/>
      <c r="G21" s="5">
        <f>IF(G7="","",(G20*10%))</f>
      </c>
    </row>
    <row r="22" spans="1:7" ht="21.75" thickBot="1">
      <c r="A22" s="2" t="s">
        <v>6</v>
      </c>
      <c r="B22" s="2"/>
      <c r="C22" s="2"/>
      <c r="D22" s="2"/>
      <c r="E22" s="2"/>
      <c r="F22" s="14" t="s">
        <v>7</v>
      </c>
      <c r="G22" s="5">
        <f>IF(F22="","",IF(G20="","",(IF(F22="SI",(G20+G21)*4/100,0))))</f>
      </c>
    </row>
    <row r="23" spans="1:7" ht="21.75" thickBot="1">
      <c r="A23" s="2" t="s">
        <v>8</v>
      </c>
      <c r="B23" s="2"/>
      <c r="C23" s="2"/>
      <c r="D23" s="2"/>
      <c r="E23" s="2"/>
      <c r="F23" s="2"/>
      <c r="G23" s="5">
        <f>IF(G20="","",(G20+G21+G22)*22%)</f>
      </c>
    </row>
    <row r="24" spans="1:7" ht="21.75" thickBot="1">
      <c r="A24" s="2" t="s">
        <v>9</v>
      </c>
      <c r="B24" s="2"/>
      <c r="C24" s="2"/>
      <c r="D24" s="2"/>
      <c r="E24" s="2"/>
      <c r="F24" s="2"/>
      <c r="G24" s="15"/>
    </row>
    <row r="25" spans="1:7" ht="21.75" thickBot="1">
      <c r="A25" s="2" t="s">
        <v>10</v>
      </c>
      <c r="B25" s="2"/>
      <c r="C25" s="2"/>
      <c r="D25" s="2"/>
      <c r="E25" s="2"/>
      <c r="F25" s="2"/>
      <c r="G25" s="6">
        <f>IF(G7="","",SUM(G20:G24))</f>
      </c>
    </row>
    <row r="26" spans="7:13" ht="15.75" thickBot="1">
      <c r="G26" s="3"/>
      <c r="I26" s="9" t="s">
        <v>17</v>
      </c>
      <c r="J26" s="9"/>
      <c r="K26" s="9"/>
      <c r="L26" s="9"/>
      <c r="M26" s="9"/>
    </row>
    <row r="27" spans="1:7" ht="21">
      <c r="A27" s="7" t="s">
        <v>4</v>
      </c>
      <c r="B27" s="2"/>
      <c r="C27" s="2"/>
      <c r="D27" s="2"/>
      <c r="E27" s="2"/>
      <c r="F27" s="2"/>
      <c r="G27" s="4">
        <f>IF(G7="","",(G11/2+J11/2))</f>
      </c>
    </row>
    <row r="28" spans="1:7" ht="21.75" thickBot="1">
      <c r="A28" s="2" t="s">
        <v>3</v>
      </c>
      <c r="B28" s="2"/>
      <c r="C28" s="2"/>
      <c r="D28" s="2"/>
      <c r="E28" s="2"/>
      <c r="F28" s="2"/>
      <c r="G28" s="5">
        <f>IF(G7="","",(G27*10%))</f>
      </c>
    </row>
    <row r="29" spans="1:7" ht="21.75" thickBot="1">
      <c r="A29" s="2" t="s">
        <v>6</v>
      </c>
      <c r="B29" s="2"/>
      <c r="C29" s="2"/>
      <c r="D29" s="2"/>
      <c r="E29" s="2"/>
      <c r="F29" s="14" t="s">
        <v>7</v>
      </c>
      <c r="G29" s="5">
        <f>IF(F29="","",IF(G27="","",IF(F29="SI",(G27+G28)*4/100,0)))</f>
      </c>
    </row>
    <row r="30" spans="1:7" ht="21.75" thickBot="1">
      <c r="A30" s="2" t="s">
        <v>8</v>
      </c>
      <c r="B30" s="2"/>
      <c r="C30" s="2"/>
      <c r="D30" s="2"/>
      <c r="E30" s="2"/>
      <c r="F30" s="2"/>
      <c r="G30" s="5">
        <f>IF(G27="","",(G27+G28+G29)*22%)</f>
      </c>
    </row>
    <row r="31" spans="1:7" ht="21.75" thickBot="1">
      <c r="A31" s="2" t="s">
        <v>9</v>
      </c>
      <c r="B31" s="2"/>
      <c r="C31" s="2"/>
      <c r="D31" s="2"/>
      <c r="E31" s="2"/>
      <c r="F31" s="2"/>
      <c r="G31" s="15"/>
    </row>
    <row r="32" spans="1:7" ht="21.75" thickBot="1">
      <c r="A32" s="2" t="s">
        <v>10</v>
      </c>
      <c r="B32" s="2"/>
      <c r="C32" s="2"/>
      <c r="D32" s="2"/>
      <c r="E32" s="2"/>
      <c r="F32" s="2"/>
      <c r="G32" s="6">
        <f>IF(G7="","",SUM(G27:G31))</f>
      </c>
    </row>
    <row r="33" spans="1:7" ht="21">
      <c r="A33" s="2"/>
      <c r="B33" s="2"/>
      <c r="C33" s="2"/>
      <c r="D33" s="2"/>
      <c r="E33" s="2"/>
      <c r="F33" s="2"/>
      <c r="G33" s="2"/>
    </row>
  </sheetData>
  <sheetProtection/>
  <mergeCells count="3">
    <mergeCell ref="A1:H1"/>
    <mergeCell ref="A3:H3"/>
    <mergeCell ref="A2:H2"/>
  </mergeCells>
  <printOptions/>
  <pageMargins left="0.7" right="0.7" top="0.75" bottom="0.75" header="0.3" footer="0.3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Gianmarco</dc:creator>
  <cp:keywords/>
  <dc:description/>
  <cp:lastModifiedBy>Gianmarco</cp:lastModifiedBy>
  <dcterms:created xsi:type="dcterms:W3CDTF">2016-02-25T21:45:10Z</dcterms:created>
  <dcterms:modified xsi:type="dcterms:W3CDTF">2016-03-21T20:25:34Z</dcterms:modified>
  <cp:category/>
  <cp:version/>
  <cp:contentType/>
  <cp:contentStatus/>
</cp:coreProperties>
</file>